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maramed.sharepoint.com/sites/DireccindeMercadeo-Promocindelosservicios/Shared Documents/Promoción de los servicios/Servicios/Servicios Registrales/Otros/2025/"/>
    </mc:Choice>
  </mc:AlternateContent>
  <xr:revisionPtr revIDLastSave="0" documentId="8_{1ED8CD7E-DBCD-4C06-9299-13A68AD103AA}" xr6:coauthVersionLast="47" xr6:coauthVersionMax="47" xr10:uidLastSave="{00000000-0000-0000-0000-000000000000}"/>
  <bookViews>
    <workbookView xWindow="28680" yWindow="-120" windowWidth="29040" windowHeight="15720" xr2:uid="{A52B0D2A-E794-4CBD-9AFF-B3D4663268BD}"/>
  </bookViews>
  <sheets>
    <sheet name="Renovació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C24" i="1"/>
  <c r="C29" i="1" s="1"/>
  <c r="C20" i="1"/>
  <c r="C19" i="1"/>
</calcChain>
</file>

<file path=xl/sharedStrings.xml><?xml version="1.0" encoding="utf-8"?>
<sst xmlns="http://schemas.openxmlformats.org/spreadsheetml/2006/main" count="16" uniqueCount="16">
  <si>
    <r>
      <rPr>
        <b/>
        <sz val="22"/>
        <color theme="1" tint="0.34998626667073579"/>
        <rFont val="Montserrat"/>
      </rPr>
      <t>Simulador de tarifas renovación 2025</t>
    </r>
    <r>
      <rPr>
        <b/>
        <sz val="22"/>
        <color theme="1"/>
        <rFont val="Montserrat"/>
      </rPr>
      <t xml:space="preserve"> COMERCIANTES Y ESAL</t>
    </r>
  </si>
  <si>
    <r>
      <rPr>
        <b/>
        <sz val="12"/>
        <color rgb="FFC00000"/>
        <rFont val="Montserrat"/>
      </rPr>
      <t xml:space="preserve">IMPORTANTE: </t>
    </r>
    <r>
      <rPr>
        <sz val="12"/>
        <color theme="1"/>
        <rFont val="Montserrat"/>
      </rPr>
      <t xml:space="preserve">este simulador ha sido diseñado para hacer un estimativo del valor de la renovación para el año 2025. Ten en cuenta que </t>
    </r>
    <r>
      <rPr>
        <b/>
        <sz val="12"/>
        <color theme="1"/>
        <rFont val="Montserrat"/>
      </rPr>
      <t>el valor calculado por el simulador es indicativo</t>
    </r>
    <r>
      <rPr>
        <sz val="12"/>
        <color theme="1"/>
        <rFont val="Montserrat"/>
      </rPr>
      <t xml:space="preserve"> y que el definitivo será el que arroje </t>
    </r>
    <r>
      <rPr>
        <b/>
        <sz val="12"/>
        <color theme="1"/>
        <rFont val="Montserrat"/>
      </rPr>
      <t>servicio de renovación virtual</t>
    </r>
    <r>
      <rPr>
        <sz val="12"/>
        <color theme="1"/>
        <rFont val="Montserrat"/>
      </rPr>
      <t xml:space="preserve">, en el que harás la renovación de tu registro. </t>
    </r>
  </si>
  <si>
    <t>Ingresa los siguientes datos:</t>
  </si>
  <si>
    <t>Activos del comerciante | Esal :</t>
  </si>
  <si>
    <t>Beneficiario 1780 [Sí/No]:</t>
  </si>
  <si>
    <t>No</t>
  </si>
  <si>
    <t>Nro. Establecimientos matriculados en la CCMA:</t>
  </si>
  <si>
    <t>Nro. Establecimientos matriculados en otras cámaras de comercio:</t>
  </si>
  <si>
    <t>Valor a pagar:</t>
  </si>
  <si>
    <t>Rango tarifa comerciante</t>
  </si>
  <si>
    <t>Rango tarifa establecimiento(s) de comercio</t>
  </si>
  <si>
    <t>Renovación Comerciante:</t>
  </si>
  <si>
    <t>Renovación establecimientos matriculados en CCMA:</t>
  </si>
  <si>
    <t>Renovación establecimientos matriculados en otras cámaras:</t>
  </si>
  <si>
    <t>Total a pagar</t>
  </si>
  <si>
    <t xml:space="preserve">Si quieres hacer tu renovación ahora, haz clic en el botón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</si>
</sst>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Montserrat"/>
    </font>
    <font>
      <b/>
      <sz val="22"/>
      <color theme="1"/>
      <name val="Montserrat"/>
    </font>
    <font>
      <b/>
      <sz val="22"/>
      <color theme="1" tint="0.34998626667073579"/>
      <name val="Montserrat"/>
    </font>
    <font>
      <b/>
      <sz val="24"/>
      <color theme="1"/>
      <name val="Montserrat"/>
    </font>
    <font>
      <sz val="12"/>
      <color theme="1"/>
      <name val="Montserrat"/>
    </font>
    <font>
      <b/>
      <sz val="12"/>
      <color rgb="FFC00000"/>
      <name val="Montserrat"/>
    </font>
    <font>
      <b/>
      <sz val="12"/>
      <color theme="1"/>
      <name val="Montserrat"/>
    </font>
    <font>
      <b/>
      <sz val="12"/>
      <color theme="0"/>
      <name val="Montserrat"/>
    </font>
    <font>
      <b/>
      <sz val="11"/>
      <color theme="0"/>
      <name val="Montserrat"/>
    </font>
    <font>
      <b/>
      <sz val="14"/>
      <color theme="0"/>
      <name val="Montserrat"/>
    </font>
    <font>
      <b/>
      <sz val="14"/>
      <color theme="1"/>
      <name val="Montserrat"/>
    </font>
    <font>
      <b/>
      <sz val="11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 textRotation="90"/>
    </xf>
    <xf numFmtId="0" fontId="8" fillId="2" borderId="0" xfId="0" applyFont="1" applyFill="1"/>
    <xf numFmtId="0" fontId="9" fillId="3" borderId="1" xfId="0" applyFont="1" applyFill="1" applyBorder="1" applyAlignment="1">
      <alignment horizontal="righ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 textRotation="90"/>
    </xf>
    <xf numFmtId="0" fontId="9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164" fontId="11" fillId="6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rvirtual.camaramedellin.com.co/RenovacionVirtual/#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333375</xdr:colOff>
      <xdr:row>3</xdr:row>
      <xdr:rowOff>143766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E5C915-1204-473D-945F-944937BAD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942975" cy="743841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6</xdr:row>
      <xdr:rowOff>50800</xdr:rowOff>
    </xdr:from>
    <xdr:to>
      <xdr:col>1</xdr:col>
      <xdr:colOff>133350</xdr:colOff>
      <xdr:row>6</xdr:row>
      <xdr:rowOff>752475</xdr:rowOff>
    </xdr:to>
    <xdr:pic>
      <xdr:nvPicPr>
        <xdr:cNvPr id="3" name="Picture 2" descr="Un dibujo de una cara con ojos y boca&#10;&#10;Descripción generada automáticamente con confianza baja">
          <a:extLst>
            <a:ext uri="{FF2B5EF4-FFF2-40B4-BE49-F238E27FC236}">
              <a16:creationId xmlns:a16="http://schemas.microsoft.com/office/drawing/2014/main" id="{87CB4B7D-1B6D-4673-83C9-DEFB3A930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76475"/>
          <a:ext cx="6953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4406900</xdr:colOff>
      <xdr:row>31</xdr:row>
      <xdr:rowOff>0</xdr:rowOff>
    </xdr:from>
    <xdr:to>
      <xdr:col>2</xdr:col>
      <xdr:colOff>1187450</xdr:colOff>
      <xdr:row>32</xdr:row>
      <xdr:rowOff>44450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C5AA19-B65B-447E-A743-205D29AC0E38}"/>
            </a:ext>
          </a:extLst>
        </xdr:cNvPr>
        <xdr:cNvSpPr/>
      </xdr:nvSpPr>
      <xdr:spPr>
        <a:xfrm>
          <a:off x="5019675" y="7096125"/>
          <a:ext cx="1838325" cy="257175"/>
        </a:xfrm>
        <a:prstGeom prst="roundRect">
          <a:avLst/>
        </a:prstGeom>
        <a:solidFill>
          <a:schemeClr val="bg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 kern="1200">
              <a:latin typeface="Montserrat Black" pitchFamily="2" charset="0"/>
            </a:rPr>
            <a:t>Quiero renovar ahora</a:t>
          </a:r>
        </a:p>
      </xdr:txBody>
    </xdr:sp>
    <xdr:clientData/>
  </xdr:twoCellAnchor>
  <xdr:twoCellAnchor editAs="oneCell">
    <xdr:from>
      <xdr:col>2</xdr:col>
      <xdr:colOff>927100</xdr:colOff>
      <xdr:row>31</xdr:row>
      <xdr:rowOff>172412</xdr:rowOff>
    </xdr:from>
    <xdr:to>
      <xdr:col>3</xdr:col>
      <xdr:colOff>28575</xdr:colOff>
      <xdr:row>34</xdr:row>
      <xdr:rowOff>85762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70FA8B-4AB0-439D-BE2B-34843304E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20317618">
          <a:off x="6591300" y="7268537"/>
          <a:ext cx="485775" cy="54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2343150</xdr:colOff>
      <xdr:row>0</xdr:row>
      <xdr:rowOff>63500</xdr:rowOff>
    </xdr:from>
    <xdr:to>
      <xdr:col>1</xdr:col>
      <xdr:colOff>4391025</xdr:colOff>
      <xdr:row>4</xdr:row>
      <xdr:rowOff>88207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EF1FBD-6C0A-4703-B980-8EE5EBC6E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66675"/>
          <a:ext cx="2047875" cy="8597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maramed.sharepoint.com/sites/DireccindeMercadeo-Promocindelosservicios/Shared%20Documents/Promoci&#243;n%20de%20los%20servicios/Servicios/Servicios%20Registrales/Otros/2025/Simulador%20para%20clientes.xlsx" TargetMode="External"/><Relationship Id="rId1" Type="http://schemas.openxmlformats.org/officeDocument/2006/relationships/externalLinkPath" Target="Simulador%20para%20c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ícula"/>
      <sheetName val="Renovación"/>
      <sheetName val="Tarifa Cciante"/>
      <sheetName val="Tarifa EC"/>
      <sheetName val="Ren Est Ccio"/>
    </sheetNames>
    <sheetDataSet>
      <sheetData sheetId="0"/>
      <sheetData sheetId="1"/>
      <sheetData sheetId="2">
        <row r="2">
          <cell r="D2">
            <v>11552.2099</v>
          </cell>
        </row>
        <row r="6">
          <cell r="D6">
            <v>0</v>
          </cell>
          <cell r="E6">
            <v>75089364.349999994</v>
          </cell>
          <cell r="F6">
            <v>2</v>
          </cell>
          <cell r="G6">
            <v>0.7</v>
          </cell>
          <cell r="H6">
            <v>23104.4198</v>
          </cell>
          <cell r="I6">
            <v>6.9999999999999993E-3</v>
          </cell>
          <cell r="J6">
            <v>525625.55044999998</v>
          </cell>
          <cell r="K6">
            <v>23000</v>
          </cell>
          <cell r="L6">
            <v>549000</v>
          </cell>
          <cell r="M6">
            <v>1</v>
          </cell>
        </row>
        <row r="7">
          <cell r="D7">
            <v>75089365.349999994</v>
          </cell>
          <cell r="E7">
            <v>288805247.5</v>
          </cell>
          <cell r="F7">
            <v>47.5</v>
          </cell>
          <cell r="G7">
            <v>0.35</v>
          </cell>
          <cell r="H7">
            <v>548729.97025000001</v>
          </cell>
          <cell r="I7">
            <v>6.9999999999999993E-3</v>
          </cell>
          <cell r="J7">
            <v>748005.59102499997</v>
          </cell>
          <cell r="K7">
            <v>549000</v>
          </cell>
          <cell r="L7">
            <v>1297000</v>
          </cell>
          <cell r="M7">
            <v>2</v>
          </cell>
        </row>
        <row r="8">
          <cell r="D8">
            <v>288805248.5</v>
          </cell>
          <cell r="E8">
            <v>750893643.5</v>
          </cell>
          <cell r="F8">
            <v>112.25</v>
          </cell>
          <cell r="G8">
            <v>0.1</v>
          </cell>
          <cell r="H8">
            <v>1296735.561275</v>
          </cell>
          <cell r="I8">
            <v>2E-3</v>
          </cell>
          <cell r="J8">
            <v>462088.39600000001</v>
          </cell>
          <cell r="K8">
            <v>1297000</v>
          </cell>
          <cell r="L8">
            <v>1759000</v>
          </cell>
          <cell r="M8">
            <v>3</v>
          </cell>
        </row>
        <row r="9">
          <cell r="D9">
            <v>750893644.5</v>
          </cell>
          <cell r="E9">
            <v>7508936435</v>
          </cell>
          <cell r="F9">
            <v>152.25</v>
          </cell>
          <cell r="G9">
            <v>4.4999999999999998E-2</v>
          </cell>
          <cell r="H9">
            <v>1758823.9572749999</v>
          </cell>
          <cell r="I9">
            <v>8.9999999999999998E-4</v>
          </cell>
          <cell r="J9">
            <v>3041119.2561750002</v>
          </cell>
          <cell r="K9">
            <v>1758823.958175</v>
          </cell>
          <cell r="L9">
            <v>4799943.2134499997</v>
          </cell>
          <cell r="M9">
            <v>4</v>
          </cell>
        </row>
        <row r="10">
          <cell r="D10">
            <v>7508936436</v>
          </cell>
          <cell r="E10">
            <v>23104419800</v>
          </cell>
          <cell r="F10">
            <v>415.5</v>
          </cell>
          <cell r="G10">
            <v>2.5000000000000001E-2</v>
          </cell>
          <cell r="H10">
            <v>4799943.2134499997</v>
          </cell>
          <cell r="I10">
            <v>5.0000000000000001E-4</v>
          </cell>
          <cell r="J10">
            <v>3898870.8412500001</v>
          </cell>
          <cell r="K10">
            <v>4799943.2139499998</v>
          </cell>
          <cell r="L10">
            <v>8698814.0547000002</v>
          </cell>
          <cell r="M10">
            <v>5</v>
          </cell>
        </row>
        <row r="11">
          <cell r="D11">
            <v>23104419801</v>
          </cell>
          <cell r="F11">
            <v>753</v>
          </cell>
          <cell r="G11">
            <v>1.2500000000000001E-2</v>
          </cell>
          <cell r="H11">
            <v>8698814.0547000002</v>
          </cell>
          <cell r="I11">
            <v>2.8880524749999998E-4</v>
          </cell>
          <cell r="J11">
            <v>2853395.8453000002</v>
          </cell>
          <cell r="K11">
            <v>8698814.0549888052</v>
          </cell>
          <cell r="L11">
            <v>11552209.9</v>
          </cell>
          <cell r="M11">
            <v>6</v>
          </cell>
        </row>
      </sheetData>
      <sheetData sheetId="3">
        <row r="7">
          <cell r="D7">
            <v>0</v>
          </cell>
          <cell r="E7">
            <v>75089364.349999994</v>
          </cell>
          <cell r="F7">
            <v>4</v>
          </cell>
          <cell r="G7">
            <v>8</v>
          </cell>
          <cell r="H7">
            <v>46000</v>
          </cell>
          <cell r="I7">
            <v>92000</v>
          </cell>
          <cell r="J7">
            <v>1</v>
          </cell>
        </row>
        <row r="8">
          <cell r="D8">
            <v>75089364.349999994</v>
          </cell>
          <cell r="E8">
            <v>288805247.5</v>
          </cell>
          <cell r="F8">
            <v>10</v>
          </cell>
          <cell r="G8">
            <v>20</v>
          </cell>
          <cell r="H8">
            <v>116000</v>
          </cell>
          <cell r="I8">
            <v>231000</v>
          </cell>
          <cell r="J8">
            <v>2</v>
          </cell>
        </row>
        <row r="9">
          <cell r="D9">
            <v>288805247.5</v>
          </cell>
          <cell r="E9">
            <v>750893643.5</v>
          </cell>
          <cell r="F9">
            <v>16</v>
          </cell>
          <cell r="G9">
            <v>32</v>
          </cell>
          <cell r="H9">
            <v>185000</v>
          </cell>
          <cell r="I9">
            <v>370000</v>
          </cell>
          <cell r="J9">
            <v>3</v>
          </cell>
        </row>
        <row r="10">
          <cell r="D10">
            <v>750893643.5</v>
          </cell>
          <cell r="E10">
            <v>7508936435</v>
          </cell>
          <cell r="F10">
            <v>22</v>
          </cell>
          <cell r="G10">
            <v>44</v>
          </cell>
          <cell r="H10">
            <v>254000</v>
          </cell>
          <cell r="I10">
            <v>508000</v>
          </cell>
          <cell r="J10">
            <v>4</v>
          </cell>
        </row>
        <row r="11">
          <cell r="D11">
            <v>7508936435</v>
          </cell>
          <cell r="E11">
            <v>23104419800</v>
          </cell>
          <cell r="F11">
            <v>28</v>
          </cell>
          <cell r="G11">
            <v>56</v>
          </cell>
          <cell r="H11">
            <v>323000</v>
          </cell>
          <cell r="I11">
            <v>647000</v>
          </cell>
          <cell r="J11">
            <v>5</v>
          </cell>
        </row>
        <row r="12">
          <cell r="D12">
            <v>23104419800</v>
          </cell>
          <cell r="E12">
            <v>115522099000</v>
          </cell>
          <cell r="F12">
            <v>34</v>
          </cell>
          <cell r="G12">
            <v>68</v>
          </cell>
          <cell r="H12">
            <v>393000</v>
          </cell>
          <cell r="I12">
            <v>786000</v>
          </cell>
          <cell r="J12">
            <v>6</v>
          </cell>
        </row>
        <row r="13">
          <cell r="D13">
            <v>115522099000</v>
          </cell>
          <cell r="F13">
            <v>40</v>
          </cell>
          <cell r="G13">
            <v>80</v>
          </cell>
          <cell r="H13">
            <v>462000</v>
          </cell>
          <cell r="I13">
            <v>924000</v>
          </cell>
          <cell r="J13">
            <v>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7F67-1938-4244-A056-59886B2DC1AD}">
  <dimension ref="A5:H32"/>
  <sheetViews>
    <sheetView showGridLines="0" tabSelected="1" workbookViewId="0">
      <selection activeCell="B5" sqref="B5:C5"/>
    </sheetView>
  </sheetViews>
  <sheetFormatPr baseColWidth="10" defaultColWidth="8.7265625" defaultRowHeight="16.5" x14ac:dyDescent="0.45"/>
  <cols>
    <col min="1" max="1" width="8.7265625" style="1"/>
    <col min="2" max="2" width="72.453125" style="1" bestFit="1" customWidth="1"/>
    <col min="3" max="3" width="19.81640625" style="1" bestFit="1" customWidth="1"/>
    <col min="4" max="4" width="22.54296875" style="1" customWidth="1"/>
    <col min="5" max="5" width="18.54296875" style="1" customWidth="1"/>
    <col min="6" max="6" width="22.1796875" style="1" bestFit="1" customWidth="1"/>
    <col min="7" max="7" width="26.1796875" style="1" bestFit="1" customWidth="1"/>
    <col min="8" max="16384" width="8.7265625" style="1"/>
  </cols>
  <sheetData>
    <row r="5" spans="1:8" ht="95.5" customHeight="1" x14ac:dyDescent="0.95">
      <c r="B5" s="2" t="s">
        <v>0</v>
      </c>
      <c r="C5" s="2"/>
      <c r="D5" s="3"/>
      <c r="E5" s="3"/>
      <c r="F5" s="4"/>
      <c r="G5" s="4"/>
      <c r="H5" s="4"/>
    </row>
    <row r="6" spans="1:8" ht="14.5" customHeight="1" x14ac:dyDescent="0.95">
      <c r="A6" s="3"/>
      <c r="B6" s="3"/>
      <c r="C6" s="3"/>
      <c r="D6" s="3"/>
      <c r="E6" s="3"/>
      <c r="F6" s="4"/>
      <c r="G6" s="4"/>
      <c r="H6" s="4"/>
    </row>
    <row r="7" spans="1:8" ht="79.5" customHeight="1" x14ac:dyDescent="0.95">
      <c r="A7" s="5"/>
      <c r="B7" s="6" t="s">
        <v>1</v>
      </c>
      <c r="C7" s="6"/>
      <c r="D7" s="7"/>
      <c r="E7" s="7"/>
      <c r="F7" s="4"/>
      <c r="G7" s="4"/>
      <c r="H7" s="4"/>
    </row>
    <row r="8" spans="1:8" ht="18.5" x14ac:dyDescent="0.5">
      <c r="A8" s="8"/>
      <c r="B8" s="9" t="s">
        <v>2</v>
      </c>
      <c r="C8" s="9"/>
    </row>
    <row r="9" spans="1:8" ht="7" customHeight="1" x14ac:dyDescent="0.45">
      <c r="A9" s="8"/>
    </row>
    <row r="10" spans="1:8" x14ac:dyDescent="0.45">
      <c r="A10" s="8"/>
      <c r="B10" s="10" t="s">
        <v>3</v>
      </c>
      <c r="C10" s="11">
        <v>75000000</v>
      </c>
    </row>
    <row r="11" spans="1:8" x14ac:dyDescent="0.45">
      <c r="A11" s="8"/>
      <c r="B11" s="10" t="s">
        <v>4</v>
      </c>
      <c r="C11" s="12" t="s">
        <v>5</v>
      </c>
    </row>
    <row r="12" spans="1:8" x14ac:dyDescent="0.45">
      <c r="A12" s="8"/>
      <c r="C12" s="13"/>
    </row>
    <row r="13" spans="1:8" x14ac:dyDescent="0.45">
      <c r="A13" s="8"/>
      <c r="B13" s="10" t="s">
        <v>6</v>
      </c>
      <c r="C13" s="14">
        <v>1</v>
      </c>
    </row>
    <row r="14" spans="1:8" x14ac:dyDescent="0.45">
      <c r="A14" s="8"/>
      <c r="B14" s="10" t="s">
        <v>7</v>
      </c>
      <c r="C14" s="14">
        <v>0</v>
      </c>
    </row>
    <row r="15" spans="1:8" ht="33" customHeight="1" x14ac:dyDescent="0.45">
      <c r="A15" s="8"/>
    </row>
    <row r="16" spans="1:8" ht="18.5" x14ac:dyDescent="0.5">
      <c r="A16" s="15"/>
      <c r="B16" s="9" t="s">
        <v>8</v>
      </c>
      <c r="C16" s="9"/>
    </row>
    <row r="17" spans="1:6" hidden="1" x14ac:dyDescent="0.45"/>
    <row r="18" spans="1:6" hidden="1" x14ac:dyDescent="0.45">
      <c r="A18" s="8"/>
    </row>
    <row r="19" spans="1:6" hidden="1" x14ac:dyDescent="0.45">
      <c r="A19" s="8"/>
      <c r="B19" s="16" t="s">
        <v>9</v>
      </c>
      <c r="C19" s="17">
        <f>VLOOKUP(C10,'[1]Tarifa Cciante'!$D$6:$M$11,10,1)</f>
        <v>1</v>
      </c>
    </row>
    <row r="20" spans="1:6" hidden="1" x14ac:dyDescent="0.45">
      <c r="A20" s="8"/>
      <c r="B20" s="16" t="s">
        <v>10</v>
      </c>
      <c r="C20" s="17">
        <f>VLOOKUP(C10,'[1]Tarifa EC'!$D$7:$J$13,7,1)</f>
        <v>1</v>
      </c>
      <c r="D20" s="18"/>
      <c r="F20" s="18"/>
    </row>
    <row r="21" spans="1:6" hidden="1" x14ac:dyDescent="0.45">
      <c r="A21" s="8"/>
      <c r="C21" s="18"/>
      <c r="D21" s="18"/>
      <c r="F21" s="18"/>
    </row>
    <row r="22" spans="1:6" hidden="1" x14ac:dyDescent="0.45">
      <c r="A22" s="8"/>
      <c r="C22" s="18"/>
      <c r="D22" s="18"/>
      <c r="F22" s="18"/>
    </row>
    <row r="23" spans="1:6" ht="7" customHeight="1" x14ac:dyDescent="0.45">
      <c r="A23" s="8"/>
      <c r="C23" s="18"/>
      <c r="D23" s="18"/>
      <c r="F23" s="18"/>
    </row>
    <row r="24" spans="1:6" x14ac:dyDescent="0.45">
      <c r="A24" s="8"/>
      <c r="B24" s="10" t="s">
        <v>11</v>
      </c>
      <c r="C24" s="19">
        <f>MROUND(IF(AND(C19=1,C11="No"),(2*'[1]Tarifa Cciante'!$D$2)+((0.7*'[1]Tarifa Cciante'!$D$2)*(C10/(1000000))),IF(AND(C19=2,C11="No"),(47.5*'[1]Tarifa Cciante'!$D$2)+((0.35*'[1]Tarifa Cciante'!$D$2)*((C10-(6500*'[1]Tarifa Cciante'!$D$2))/1000000)),IF(AND(C19=3,C11="No"),(112.25*'[1]Tarifa Cciante'!$D$2)+((0.1*'[1]Tarifa Cciante'!$D$2)*((C10-(25000*'[1]Tarifa Cciante'!$D$2))/1000000)),IF(AND(C19=4,C11="No"),(152.25*'[1]Tarifa Cciante'!$D$2)+((0.045*'[1]Tarifa Cciante'!$D$2)*((C10-(65000*'[1]Tarifa Cciante'!$D$2))/1000000)),IF(AND(C19=5,C11="No"),(415.5*'[1]Tarifa Cciante'!$D$2)+((0.025*'[1]Tarifa Cciante'!$D$2)*((C10-(650000*'[1]Tarifa Cciante'!$D$2))/1000000)),IF(AND(C19=6,C11="No"),((IF((753*'[1]Tarifa Cciante'!$D$2)+((0.0125*'[1]Tarifa Cciante'!$D$2)*((C10-(2000000*'[1]Tarifa Cciante'!$D$2))/(1000000)))&lt;1000*'[1]Tarifa Cciante'!$D$2,(753*'[1]Tarifa Cciante'!$D$2)+((0.0125*'[1]Tarifa Cciante'!$D$2)*((C10-(2000000*'[1]Tarifa Cciante'!$D$2))/(1000000))),1000*'[1]Tarifa Cciante'!$D$2))),0)))))),100)</f>
        <v>629600</v>
      </c>
      <c r="F24" s="18"/>
    </row>
    <row r="25" spans="1:6" x14ac:dyDescent="0.45">
      <c r="A25" s="8"/>
      <c r="D25" s="18"/>
      <c r="F25" s="18"/>
    </row>
    <row r="26" spans="1:6" x14ac:dyDescent="0.45">
      <c r="A26" s="8"/>
      <c r="B26" s="10" t="s">
        <v>12</v>
      </c>
      <c r="C26" s="20">
        <f>VLOOKUP(C10,'[1]Tarifa EC'!$D$7:$I$13,5,TRUE)*C13</f>
        <v>46000</v>
      </c>
      <c r="D26" s="18"/>
      <c r="F26" s="18"/>
    </row>
    <row r="27" spans="1:6" x14ac:dyDescent="0.45">
      <c r="A27" s="8"/>
      <c r="B27" s="10" t="s">
        <v>13</v>
      </c>
      <c r="C27" s="20">
        <f>VLOOKUP(C10,'[1]Tarifa EC'!$D$7:$I$13,6,TRUE)*C14</f>
        <v>0</v>
      </c>
      <c r="D27" s="18"/>
      <c r="F27" s="18"/>
    </row>
    <row r="28" spans="1:6" x14ac:dyDescent="0.45">
      <c r="A28" s="8"/>
      <c r="D28" s="18"/>
      <c r="F28" s="18"/>
    </row>
    <row r="29" spans="1:6" ht="21.5" x14ac:dyDescent="0.6">
      <c r="A29" s="8"/>
      <c r="B29" s="21" t="s">
        <v>14</v>
      </c>
      <c r="C29" s="22">
        <f>C24+C26+C27</f>
        <v>675600</v>
      </c>
      <c r="D29" s="18"/>
    </row>
    <row r="30" spans="1:6" x14ac:dyDescent="0.45">
      <c r="D30" s="23"/>
      <c r="E30" s="18"/>
    </row>
    <row r="32" spans="1:6" x14ac:dyDescent="0.45">
      <c r="B32" s="24" t="s">
        <v>15</v>
      </c>
    </row>
  </sheetData>
  <sheetProtection algorithmName="SHA-512" hashValue="/tdKQwcL2W6Tn/eNUuvwRbXH8hg4dGsiz67+KLnry0/4BoWyKWEQTGjcPiBYcJ2ePPKAy0G8bdonaR7MHRqvZQ==" saltValue="YXB/EKIl6xXvNsvewVXVaw==" spinCount="100000" sheet="1" objects="1" scenarios="1"/>
  <mergeCells count="4">
    <mergeCell ref="B5:C5"/>
    <mergeCell ref="B7:C7"/>
    <mergeCell ref="A8:A15"/>
    <mergeCell ref="A18:A29"/>
  </mergeCells>
  <dataValidations count="1">
    <dataValidation type="list" allowBlank="1" showInputMessage="1" showErrorMessage="1" sqref="C11" xr:uid="{E823BF99-61CF-4978-80B0-B3A67775474D}">
      <formula1>"Sí,No"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Renovación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Estefanía Mejía Bohórquez</dc:creator>
  <cp:lastModifiedBy>Estefanía Mejía Bohórquez</cp:lastModifiedBy>
  <dcterms:created xsi:type="dcterms:W3CDTF">2025-01-14T20:41:01Z</dcterms:created>
  <dcterms:modified xsi:type="dcterms:W3CDTF">2025-01-14T20:41:36Z</dcterms:modified>
</cp:coreProperties>
</file>